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2.28" sheetId="1" r:id="rId1"/>
    <sheet name="按千人4批次测算" sheetId="3" r:id="rId2"/>
    <sheet name="Sheet1 (2)" sheetId="2" r:id="rId3"/>
  </sheets>
  <calcPr calcId="144525" concurrentCalc="0"/>
</workbook>
</file>

<file path=xl/sharedStrings.xml><?xml version="1.0" encoding="utf-8"?>
<sst xmlns="http://schemas.openxmlformats.org/spreadsheetml/2006/main" count="58" uniqueCount="26">
  <si>
    <t>附件1：</t>
  </si>
  <si>
    <t>2023年黄石市食品安全监督抽检计划下达表</t>
  </si>
  <si>
    <t xml:space="preserve">单位    项目         </t>
  </si>
  <si>
    <t xml:space="preserve"> 常住人口（万）</t>
  </si>
  <si>
    <t>省转市县级任务</t>
  </si>
  <si>
    <t>市本级任务（含专项任务）</t>
  </si>
  <si>
    <t>市县级任务</t>
  </si>
  <si>
    <t>食用农产品任务</t>
  </si>
  <si>
    <t>全年任务下达数</t>
  </si>
  <si>
    <t>市局</t>
  </si>
  <si>
    <t>大冶市局</t>
  </si>
  <si>
    <t>阳新县局</t>
  </si>
  <si>
    <t>黄石港区局</t>
  </si>
  <si>
    <t>西塞山区局</t>
  </si>
  <si>
    <t>下陆区局</t>
  </si>
  <si>
    <r>
      <rPr>
        <sz val="12"/>
        <rFont val="宋体"/>
        <charset val="134"/>
      </rPr>
      <t>开发</t>
    </r>
    <r>
      <rPr>
        <sz val="12"/>
        <rFont val="Calibri"/>
        <charset val="134"/>
      </rPr>
      <t>·</t>
    </r>
    <r>
      <rPr>
        <sz val="12"/>
        <rFont val="宋体"/>
        <charset val="134"/>
      </rPr>
      <t>铁山区局</t>
    </r>
  </si>
  <si>
    <t xml:space="preserve">    合   计</t>
  </si>
  <si>
    <t>国抽省抽</t>
  </si>
  <si>
    <t>评价性抽检（省局安排）</t>
  </si>
  <si>
    <t>备注：按湖北省统计局发布的2021年常住人口244.43万，4批/千人任务量测算食品抽检计划数应为9777批。</t>
  </si>
  <si>
    <t>市本级任务</t>
  </si>
  <si>
    <t>评价性抽检</t>
  </si>
  <si>
    <t>4批/千人</t>
  </si>
  <si>
    <t>2022年黄石市食品安全监督抽检计划下达表</t>
  </si>
  <si>
    <t>省转任务</t>
  </si>
  <si>
    <t>专项任务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</si>
</sst>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 diagonalDown="true"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 style="thin">
        <color auto="true"/>
      </diagonal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5" fillId="16" borderId="10" applyNumberFormat="false" applyAlignment="false" applyProtection="false">
      <alignment vertical="center"/>
    </xf>
    <xf numFmtId="0" fontId="16" fillId="18" borderId="11" applyNumberFormat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0" fillId="12" borderId="9" applyNumberFormat="false" applyFon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4" fillId="16" borderId="13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true" applyFill="true" applyAlignment="true">
      <alignment horizontal="left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justify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vertical="center"/>
    </xf>
    <xf numFmtId="0" fontId="4" fillId="0" borderId="2" xfId="0" applyFont="true" applyFill="true" applyBorder="true" applyAlignment="true">
      <alignment horizontal="center" vertical="center"/>
    </xf>
    <xf numFmtId="176" fontId="4" fillId="0" borderId="2" xfId="0" applyNumberFormat="true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left" vertical="center"/>
    </xf>
    <xf numFmtId="177" fontId="5" fillId="0" borderId="2" xfId="0" applyNumberFormat="true" applyFont="true" applyFill="true" applyBorder="true" applyAlignment="true">
      <alignment horizontal="center" vertical="center"/>
    </xf>
    <xf numFmtId="176" fontId="3" fillId="0" borderId="2" xfId="0" applyNumberFormat="true" applyFont="true" applyFill="true" applyBorder="true" applyAlignment="true">
      <alignment horizontal="center" vertical="center"/>
    </xf>
    <xf numFmtId="0" fontId="0" fillId="0" borderId="0" xfId="0" applyNumberFormat="true">
      <alignment vertical="center"/>
    </xf>
    <xf numFmtId="176" fontId="5" fillId="0" borderId="3" xfId="0" applyNumberFormat="true" applyFont="true" applyFill="true" applyBorder="true" applyAlignment="true">
      <alignment horizontal="center" vertical="center"/>
    </xf>
    <xf numFmtId="176" fontId="5" fillId="0" borderId="5" xfId="0" applyNumberFormat="true" applyFont="true" applyFill="true" applyBorder="true" applyAlignment="true">
      <alignment horizontal="center" vertical="center"/>
    </xf>
    <xf numFmtId="176" fontId="5" fillId="0" borderId="4" xfId="0" applyNumberFormat="true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0" fillId="0" borderId="2" xfId="0" applyNumberFormat="true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6" fillId="0" borderId="0" xfId="0" applyFont="true">
      <alignment vertical="center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4" xfId="0" applyNumberFormat="true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176" fontId="0" fillId="0" borderId="0" xfId="0" applyNumberFormat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B3" sqref="B3:B4"/>
    </sheetView>
  </sheetViews>
  <sheetFormatPr defaultColWidth="9" defaultRowHeight="13.5" outlineLevelCol="6"/>
  <cols>
    <col min="1" max="1" width="13.75" customWidth="true"/>
    <col min="2" max="2" width="14.375" customWidth="true"/>
    <col min="3" max="3" width="11.25" customWidth="true"/>
    <col min="4" max="4" width="11.625" customWidth="true"/>
    <col min="5" max="5" width="12.375" customWidth="true"/>
    <col min="6" max="6" width="15.25" customWidth="true"/>
    <col min="7" max="7" width="16.375" customWidth="true"/>
  </cols>
  <sheetData>
    <row r="1" ht="29" customHeight="true" spans="1:1">
      <c r="A1" s="1" t="s">
        <v>0</v>
      </c>
    </row>
    <row r="2" ht="72" customHeight="true" spans="1:7">
      <c r="A2" s="2" t="s">
        <v>1</v>
      </c>
      <c r="B2" s="2"/>
      <c r="C2" s="2"/>
      <c r="D2" s="2"/>
      <c r="E2" s="2"/>
      <c r="F2" s="2"/>
      <c r="G2" s="2"/>
    </row>
    <row r="3" ht="30" customHeight="true" spans="1:7">
      <c r="A3" s="3" t="s">
        <v>2</v>
      </c>
      <c r="B3" s="24" t="s">
        <v>3</v>
      </c>
      <c r="C3" s="25" t="s">
        <v>4</v>
      </c>
      <c r="D3" s="19" t="s">
        <v>5</v>
      </c>
      <c r="E3" s="4" t="s">
        <v>6</v>
      </c>
      <c r="F3" s="4" t="s">
        <v>7</v>
      </c>
      <c r="G3" s="4" t="s">
        <v>8</v>
      </c>
    </row>
    <row r="4" ht="30" customHeight="true" spans="1:7">
      <c r="A4" s="3"/>
      <c r="B4" s="26"/>
      <c r="C4" s="27"/>
      <c r="D4" s="19"/>
      <c r="E4" s="4"/>
      <c r="F4" s="4"/>
      <c r="G4" s="4"/>
    </row>
    <row r="5" ht="30" customHeight="true" spans="1:7">
      <c r="A5" s="8" t="s">
        <v>9</v>
      </c>
      <c r="B5" s="8"/>
      <c r="C5" s="8">
        <v>893</v>
      </c>
      <c r="D5" s="7"/>
      <c r="E5" s="7"/>
      <c r="F5" s="7"/>
      <c r="G5" s="8">
        <v>893</v>
      </c>
    </row>
    <row r="6" ht="30" customHeight="true" spans="1:7">
      <c r="A6" s="8" t="s">
        <v>10</v>
      </c>
      <c r="B6" s="8">
        <v>83.49</v>
      </c>
      <c r="C6" s="8"/>
      <c r="D6" s="9"/>
      <c r="E6" s="9">
        <v>1670</v>
      </c>
      <c r="F6" s="9">
        <f t="shared" ref="F6:F11" si="0">B6/0.1*1</f>
        <v>834.9</v>
      </c>
      <c r="G6" s="9">
        <f>D6+F6+E6+C6</f>
        <v>2504.9</v>
      </c>
    </row>
    <row r="7" ht="30" customHeight="true" spans="1:7">
      <c r="A7" s="8" t="s">
        <v>11</v>
      </c>
      <c r="B7" s="8">
        <v>82.75</v>
      </c>
      <c r="C7" s="8">
        <v>413</v>
      </c>
      <c r="D7" s="9"/>
      <c r="E7" s="9">
        <f>B7/0.1*2</f>
        <v>1655</v>
      </c>
      <c r="F7" s="9">
        <f t="shared" si="0"/>
        <v>827.5</v>
      </c>
      <c r="G7" s="9">
        <f t="shared" ref="G7:G12" si="1">D7+F7+E7+C7</f>
        <v>2895.5</v>
      </c>
    </row>
    <row r="8" ht="30" customHeight="true" spans="1:7">
      <c r="A8" s="8" t="s">
        <v>12</v>
      </c>
      <c r="B8" s="10">
        <v>23.74</v>
      </c>
      <c r="C8" s="28"/>
      <c r="D8" s="9">
        <f>B8/0.1*2</f>
        <v>474.8</v>
      </c>
      <c r="E8" s="11"/>
      <c r="F8" s="11">
        <f t="shared" si="0"/>
        <v>237.4</v>
      </c>
      <c r="G8" s="9">
        <f t="shared" si="1"/>
        <v>712.2</v>
      </c>
    </row>
    <row r="9" ht="30" customHeight="true" spans="1:7">
      <c r="A9" s="8" t="s">
        <v>13</v>
      </c>
      <c r="B9" s="10">
        <v>24.68</v>
      </c>
      <c r="C9" s="28">
        <v>100</v>
      </c>
      <c r="D9" s="9">
        <f>B9/0.1*2</f>
        <v>493.6</v>
      </c>
      <c r="E9" s="11"/>
      <c r="F9" s="11">
        <f t="shared" si="0"/>
        <v>246.8</v>
      </c>
      <c r="G9" s="9">
        <v>841</v>
      </c>
    </row>
    <row r="10" ht="30" customHeight="true" spans="1:7">
      <c r="A10" s="8" t="s">
        <v>14</v>
      </c>
      <c r="B10" s="10">
        <v>18.26</v>
      </c>
      <c r="C10" s="28">
        <v>93</v>
      </c>
      <c r="D10" s="9">
        <f>B10/0.1*2</f>
        <v>365.2</v>
      </c>
      <c r="E10" s="11"/>
      <c r="F10" s="11">
        <f t="shared" si="0"/>
        <v>182.6</v>
      </c>
      <c r="G10" s="9">
        <f t="shared" si="1"/>
        <v>640.8</v>
      </c>
    </row>
    <row r="11" ht="30" customHeight="true" spans="1:7">
      <c r="A11" s="8" t="s">
        <v>15</v>
      </c>
      <c r="B11" s="13">
        <v>23</v>
      </c>
      <c r="C11" s="28"/>
      <c r="D11" s="9">
        <f>B11/0.1*2</f>
        <v>460</v>
      </c>
      <c r="E11" s="11">
        <v>232</v>
      </c>
      <c r="F11" s="11">
        <f t="shared" si="0"/>
        <v>230</v>
      </c>
      <c r="G11" s="9">
        <f t="shared" si="1"/>
        <v>922</v>
      </c>
    </row>
    <row r="12" ht="30" customHeight="true" spans="1:7">
      <c r="A12" s="8" t="s">
        <v>16</v>
      </c>
      <c r="B12" s="4">
        <f>SUM(B5:B11)</f>
        <v>255.92</v>
      </c>
      <c r="C12" s="4">
        <f>SUM(C5:C11)</f>
        <v>1499</v>
      </c>
      <c r="D12" s="14">
        <f>SUM(D8:D11)</f>
        <v>1793.6</v>
      </c>
      <c r="E12" s="14">
        <f>SUM(E5:E11)</f>
        <v>3557</v>
      </c>
      <c r="F12" s="14">
        <v>2560</v>
      </c>
      <c r="G12" s="14">
        <f t="shared" si="1"/>
        <v>9409.6</v>
      </c>
    </row>
    <row r="13" ht="32" customHeight="true" spans="1:7">
      <c r="A13" s="20" t="s">
        <v>17</v>
      </c>
      <c r="B13" s="20"/>
      <c r="C13" s="21"/>
      <c r="D13" s="21"/>
      <c r="E13" s="21"/>
      <c r="F13" s="20"/>
      <c r="G13" s="20">
        <v>519</v>
      </c>
    </row>
    <row r="14" ht="27" customHeight="true" spans="1:7">
      <c r="A14" s="29" t="s">
        <v>18</v>
      </c>
      <c r="B14" s="20"/>
      <c r="C14" s="20"/>
      <c r="D14" s="20"/>
      <c r="E14" s="20"/>
      <c r="F14" s="20"/>
      <c r="G14" s="20">
        <v>110</v>
      </c>
    </row>
    <row r="15" ht="30" customHeight="true" spans="7:7">
      <c r="G15" s="30">
        <f>SUM(G12:G14)</f>
        <v>10038.6</v>
      </c>
    </row>
    <row r="16" spans="1:1">
      <c r="A16" t="s">
        <v>19</v>
      </c>
    </row>
  </sheetData>
  <mergeCells count="8">
    <mergeCell ref="A2:G2"/>
    <mergeCell ref="A3:A4"/>
    <mergeCell ref="B3:B4"/>
    <mergeCell ref="C3:C4"/>
    <mergeCell ref="D3:D4"/>
    <mergeCell ref="E3:E4"/>
    <mergeCell ref="F3:F4"/>
    <mergeCell ref="G3:G4"/>
  </mergeCells>
  <pageMargins left="1.85" right="0.699305555555556" top="0.432638888888889" bottom="0.511805555555556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A2" sqref="A2:G2"/>
    </sheetView>
  </sheetViews>
  <sheetFormatPr defaultColWidth="9" defaultRowHeight="13.5" outlineLevelCol="7"/>
  <cols>
    <col min="1" max="1" width="14.125" customWidth="true"/>
    <col min="2" max="2" width="10.375" customWidth="true"/>
    <col min="3" max="3" width="15.75" customWidth="true"/>
    <col min="4" max="4" width="11.625" customWidth="true"/>
    <col min="5" max="5" width="12.375" customWidth="true"/>
    <col min="6" max="6" width="15.25" customWidth="true"/>
    <col min="7" max="7" width="16.375" customWidth="true"/>
  </cols>
  <sheetData>
    <row r="1" ht="29" customHeight="true" spans="1:1">
      <c r="A1" s="1" t="s">
        <v>0</v>
      </c>
    </row>
    <row r="2" ht="72" customHeight="true" spans="1:7">
      <c r="A2" s="2" t="s">
        <v>1</v>
      </c>
      <c r="B2" s="2"/>
      <c r="C2" s="2"/>
      <c r="D2" s="2"/>
      <c r="E2" s="2"/>
      <c r="F2" s="2"/>
      <c r="G2" s="2"/>
    </row>
    <row r="3" ht="30" customHeight="true" spans="1:7">
      <c r="A3" s="3" t="s">
        <v>2</v>
      </c>
      <c r="B3" s="19" t="s">
        <v>4</v>
      </c>
      <c r="C3" s="5" t="s">
        <v>3</v>
      </c>
      <c r="D3" s="4" t="s">
        <v>20</v>
      </c>
      <c r="E3" s="4" t="s">
        <v>6</v>
      </c>
      <c r="F3" s="4" t="s">
        <v>7</v>
      </c>
      <c r="G3" s="4" t="s">
        <v>8</v>
      </c>
    </row>
    <row r="4" ht="30" customHeight="true" spans="1:7">
      <c r="A4" s="3"/>
      <c r="B4" s="19"/>
      <c r="C4" s="6"/>
      <c r="D4" s="4"/>
      <c r="E4" s="4"/>
      <c r="F4" s="4"/>
      <c r="G4" s="4"/>
    </row>
    <row r="5" ht="30" customHeight="true" spans="1:7">
      <c r="A5" s="7" t="s">
        <v>9</v>
      </c>
      <c r="B5" s="8">
        <v>893</v>
      </c>
      <c r="C5" s="8"/>
      <c r="D5" s="7"/>
      <c r="E5" s="7"/>
      <c r="F5" s="7"/>
      <c r="G5" s="8">
        <v>893</v>
      </c>
    </row>
    <row r="6" ht="30" customHeight="true" spans="1:7">
      <c r="A6" s="7" t="s">
        <v>10</v>
      </c>
      <c r="B6" s="8"/>
      <c r="C6" s="8">
        <v>83.49</v>
      </c>
      <c r="D6" s="9"/>
      <c r="E6" s="9">
        <v>1670</v>
      </c>
      <c r="F6" s="9">
        <f t="shared" ref="F6:F11" si="0">C6/0.1*1</f>
        <v>834.9</v>
      </c>
      <c r="G6" s="9">
        <f t="shared" ref="G6:G12" si="1">D6+F6+E6+B6</f>
        <v>2504.9</v>
      </c>
    </row>
    <row r="7" ht="30" customHeight="true" spans="1:7">
      <c r="A7" s="7" t="s">
        <v>11</v>
      </c>
      <c r="B7" s="8">
        <v>413</v>
      </c>
      <c r="C7" s="8">
        <v>82.75</v>
      </c>
      <c r="D7" s="9"/>
      <c r="E7" s="9">
        <f>C7/0.1*2</f>
        <v>1655</v>
      </c>
      <c r="F7" s="9">
        <f t="shared" si="0"/>
        <v>827.5</v>
      </c>
      <c r="G7" s="9">
        <f t="shared" si="1"/>
        <v>2895.5</v>
      </c>
    </row>
    <row r="8" ht="30" customHeight="true" spans="1:7">
      <c r="A8" s="7" t="s">
        <v>12</v>
      </c>
      <c r="B8" s="8"/>
      <c r="C8" s="10">
        <v>23.74</v>
      </c>
      <c r="D8" s="9">
        <f t="shared" ref="D8:D11" si="2">C8/0.1*2</f>
        <v>474.8</v>
      </c>
      <c r="E8" s="11"/>
      <c r="F8" s="11">
        <f t="shared" si="0"/>
        <v>237.4</v>
      </c>
      <c r="G8" s="9">
        <f t="shared" si="1"/>
        <v>712.2</v>
      </c>
    </row>
    <row r="9" ht="30" customHeight="true" spans="1:7">
      <c r="A9" s="7" t="s">
        <v>13</v>
      </c>
      <c r="B9" s="8">
        <v>100</v>
      </c>
      <c r="C9" s="10">
        <v>24.68</v>
      </c>
      <c r="D9" s="9">
        <f t="shared" si="2"/>
        <v>493.6</v>
      </c>
      <c r="E9" s="11"/>
      <c r="F9" s="11">
        <f t="shared" si="0"/>
        <v>246.8</v>
      </c>
      <c r="G9" s="9">
        <f t="shared" si="1"/>
        <v>840.4</v>
      </c>
    </row>
    <row r="10" ht="30" customHeight="true" spans="1:7">
      <c r="A10" s="7" t="s">
        <v>14</v>
      </c>
      <c r="B10" s="8">
        <v>93</v>
      </c>
      <c r="C10" s="10">
        <v>18.26</v>
      </c>
      <c r="D10" s="9">
        <f t="shared" si="2"/>
        <v>365.2</v>
      </c>
      <c r="E10" s="11"/>
      <c r="F10" s="11">
        <f t="shared" si="0"/>
        <v>182.6</v>
      </c>
      <c r="G10" s="9">
        <f t="shared" si="1"/>
        <v>640.8</v>
      </c>
    </row>
    <row r="11" ht="30" customHeight="true" spans="1:7">
      <c r="A11" s="12" t="s">
        <v>15</v>
      </c>
      <c r="B11" s="8"/>
      <c r="C11" s="13">
        <v>23</v>
      </c>
      <c r="D11" s="9">
        <f t="shared" si="2"/>
        <v>460</v>
      </c>
      <c r="E11" s="11">
        <v>232</v>
      </c>
      <c r="F11" s="11">
        <f t="shared" si="0"/>
        <v>230</v>
      </c>
      <c r="G11" s="9">
        <f t="shared" si="1"/>
        <v>922</v>
      </c>
    </row>
    <row r="12" ht="30" customHeight="true" spans="1:7">
      <c r="A12" s="7" t="s">
        <v>16</v>
      </c>
      <c r="B12" s="4">
        <f>SUM(B5:B11)</f>
        <v>1499</v>
      </c>
      <c r="C12" s="4">
        <f>SUM(C5:C11)</f>
        <v>255.92</v>
      </c>
      <c r="D12" s="14">
        <f>SUM(D8:D11)</f>
        <v>1793.6</v>
      </c>
      <c r="E12" s="14">
        <f>SUM(E5:E11)</f>
        <v>3557</v>
      </c>
      <c r="F12" s="14">
        <v>2560</v>
      </c>
      <c r="G12" s="9">
        <f t="shared" si="1"/>
        <v>9409.6</v>
      </c>
    </row>
    <row r="13" ht="42" customHeight="true" spans="1:8">
      <c r="A13" s="20" t="s">
        <v>17</v>
      </c>
      <c r="B13" s="20"/>
      <c r="C13" s="21"/>
      <c r="D13" s="21"/>
      <c r="E13" s="21"/>
      <c r="F13" s="20"/>
      <c r="G13" s="20">
        <v>519</v>
      </c>
      <c r="H13" s="23"/>
    </row>
    <row r="14" ht="32" customHeight="true" spans="1:7">
      <c r="A14" s="20" t="s">
        <v>21</v>
      </c>
      <c r="B14" s="20"/>
      <c r="C14" s="20"/>
      <c r="D14" s="20"/>
      <c r="E14" s="20"/>
      <c r="F14" s="20"/>
      <c r="G14" s="20">
        <v>110</v>
      </c>
    </row>
    <row r="15" ht="24" customHeight="true" spans="1:7">
      <c r="A15" t="s">
        <v>22</v>
      </c>
      <c r="C15" s="22">
        <f>C12/0.1*4</f>
        <v>10236.8</v>
      </c>
      <c r="G15" s="22">
        <f>SUM(G12:G14)</f>
        <v>10038.6</v>
      </c>
    </row>
  </sheetData>
  <mergeCells count="8">
    <mergeCell ref="A2:G2"/>
    <mergeCell ref="A3:A4"/>
    <mergeCell ref="B3:B4"/>
    <mergeCell ref="C3:C4"/>
    <mergeCell ref="D3:D4"/>
    <mergeCell ref="E3:E4"/>
    <mergeCell ref="F3:F4"/>
    <mergeCell ref="G3:G4"/>
  </mergeCells>
  <pageMargins left="0.196527777777778" right="0.236111111111111" top="0.432638888888889" bottom="0.511805555555556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C3" sqref="C3:C4"/>
    </sheetView>
  </sheetViews>
  <sheetFormatPr defaultColWidth="9" defaultRowHeight="13.5" outlineLevelCol="7"/>
  <cols>
    <col min="1" max="1" width="14.125" customWidth="true"/>
    <col min="2" max="2" width="10.375" customWidth="true"/>
    <col min="3" max="3" width="15.75" customWidth="true"/>
    <col min="4" max="4" width="11.625" customWidth="true"/>
    <col min="5" max="5" width="8.75" customWidth="true"/>
    <col min="6" max="6" width="12.375" customWidth="true"/>
    <col min="7" max="7" width="15.25" customWidth="true"/>
    <col min="8" max="8" width="14.125" customWidth="true"/>
  </cols>
  <sheetData>
    <row r="1" ht="29" customHeight="true" spans="1:1">
      <c r="A1" s="1" t="s">
        <v>0</v>
      </c>
    </row>
    <row r="2" ht="72" customHeight="true" spans="1:8">
      <c r="A2" s="2" t="s">
        <v>23</v>
      </c>
      <c r="B2" s="2"/>
      <c r="C2" s="2"/>
      <c r="D2" s="2"/>
      <c r="E2" s="2"/>
      <c r="F2" s="2"/>
      <c r="G2" s="2"/>
      <c r="H2" s="2"/>
    </row>
    <row r="3" ht="30" customHeight="true" spans="1:8">
      <c r="A3" s="3" t="s">
        <v>2</v>
      </c>
      <c r="B3" s="4" t="s">
        <v>24</v>
      </c>
      <c r="C3" s="5" t="s">
        <v>3</v>
      </c>
      <c r="D3" s="4" t="s">
        <v>20</v>
      </c>
      <c r="E3" s="5" t="s">
        <v>25</v>
      </c>
      <c r="F3" s="4" t="s">
        <v>6</v>
      </c>
      <c r="G3" s="4" t="s">
        <v>7</v>
      </c>
      <c r="H3" s="4" t="s">
        <v>8</v>
      </c>
    </row>
    <row r="4" ht="30" customHeight="true" spans="1:8">
      <c r="A4" s="3"/>
      <c r="B4" s="4"/>
      <c r="C4" s="6"/>
      <c r="D4" s="4"/>
      <c r="E4" s="6"/>
      <c r="F4" s="4"/>
      <c r="G4" s="4"/>
      <c r="H4" s="4"/>
    </row>
    <row r="5" ht="30" customHeight="true" spans="1:8">
      <c r="A5" s="7" t="s">
        <v>9</v>
      </c>
      <c r="B5" s="8">
        <v>493</v>
      </c>
      <c r="C5" s="8"/>
      <c r="D5" s="7"/>
      <c r="E5" s="16">
        <v>530</v>
      </c>
      <c r="F5" s="7"/>
      <c r="G5" s="7"/>
      <c r="H5" s="8">
        <v>493</v>
      </c>
    </row>
    <row r="6" ht="30" customHeight="true" spans="1:8">
      <c r="A6" s="7" t="s">
        <v>10</v>
      </c>
      <c r="B6" s="8"/>
      <c r="C6" s="8">
        <v>83.49</v>
      </c>
      <c r="D6" s="9"/>
      <c r="E6" s="17"/>
      <c r="F6" s="9">
        <f>C6/0.1*2</f>
        <v>1669.8</v>
      </c>
      <c r="G6" s="9">
        <f t="shared" ref="G6:G11" si="0">C6/0.1*1</f>
        <v>834.9</v>
      </c>
      <c r="H6" s="9">
        <f>D6+G6+F6</f>
        <v>2504.7</v>
      </c>
    </row>
    <row r="7" ht="30" customHeight="true" spans="1:8">
      <c r="A7" s="7" t="s">
        <v>11</v>
      </c>
      <c r="B7" s="8"/>
      <c r="C7" s="8">
        <v>82.75</v>
      </c>
      <c r="D7" s="9"/>
      <c r="E7" s="17"/>
      <c r="F7" s="9">
        <f>C7/0.1*2</f>
        <v>1655</v>
      </c>
      <c r="G7" s="9">
        <f t="shared" si="0"/>
        <v>827.5</v>
      </c>
      <c r="H7" s="9">
        <f>D7+G7+F7</f>
        <v>2482.5</v>
      </c>
    </row>
    <row r="8" ht="30" customHeight="true" spans="1:8">
      <c r="A8" s="7" t="s">
        <v>12</v>
      </c>
      <c r="B8" s="8"/>
      <c r="C8" s="10">
        <v>23.74</v>
      </c>
      <c r="D8" s="11">
        <v>336</v>
      </c>
      <c r="E8" s="17"/>
      <c r="F8" s="11"/>
      <c r="G8" s="11">
        <f t="shared" si="0"/>
        <v>237.4</v>
      </c>
      <c r="H8" s="9">
        <v>712.2</v>
      </c>
    </row>
    <row r="9" ht="30" customHeight="true" spans="1:8">
      <c r="A9" s="7" t="s">
        <v>13</v>
      </c>
      <c r="B9" s="8"/>
      <c r="C9" s="10">
        <v>24.68</v>
      </c>
      <c r="D9" s="11">
        <v>354</v>
      </c>
      <c r="E9" s="17"/>
      <c r="F9" s="11"/>
      <c r="G9" s="11">
        <f t="shared" si="0"/>
        <v>246.8</v>
      </c>
      <c r="H9" s="9">
        <v>740</v>
      </c>
    </row>
    <row r="10" ht="30" customHeight="true" spans="1:8">
      <c r="A10" s="7" t="s">
        <v>14</v>
      </c>
      <c r="B10" s="8"/>
      <c r="C10" s="10">
        <v>18.26</v>
      </c>
      <c r="D10" s="11">
        <v>259</v>
      </c>
      <c r="E10" s="17"/>
      <c r="F10" s="11"/>
      <c r="G10" s="11">
        <f t="shared" si="0"/>
        <v>182.6</v>
      </c>
      <c r="H10" s="9">
        <v>547.8</v>
      </c>
    </row>
    <row r="11" ht="30" customHeight="true" spans="1:8">
      <c r="A11" s="12" t="s">
        <v>15</v>
      </c>
      <c r="B11" s="8"/>
      <c r="C11" s="13">
        <v>23</v>
      </c>
      <c r="D11" s="11">
        <v>314</v>
      </c>
      <c r="E11" s="18"/>
      <c r="F11" s="11"/>
      <c r="G11" s="11">
        <f t="shared" si="0"/>
        <v>230</v>
      </c>
      <c r="H11" s="9">
        <v>690</v>
      </c>
    </row>
    <row r="12" ht="30" customHeight="true" spans="1:8">
      <c r="A12" s="7" t="s">
        <v>16</v>
      </c>
      <c r="B12" s="4">
        <f t="shared" ref="B12:F12" si="1">SUM(B5:B11)</f>
        <v>493</v>
      </c>
      <c r="C12" s="4">
        <f t="shared" si="1"/>
        <v>255.92</v>
      </c>
      <c r="D12" s="14">
        <f t="shared" si="1"/>
        <v>1263</v>
      </c>
      <c r="E12" s="14">
        <f t="shared" si="1"/>
        <v>530</v>
      </c>
      <c r="F12" s="14">
        <f t="shared" si="1"/>
        <v>3324.8</v>
      </c>
      <c r="G12" s="14">
        <v>2560</v>
      </c>
      <c r="H12" s="14">
        <f>SUM(H5:H11)</f>
        <v>8170.2</v>
      </c>
    </row>
    <row r="13" spans="3:6">
      <c r="C13" s="15"/>
      <c r="D13" s="15"/>
      <c r="E13" s="15"/>
      <c r="F13" s="15"/>
    </row>
  </sheetData>
  <mergeCells count="10">
    <mergeCell ref="A2:H2"/>
    <mergeCell ref="A3:A4"/>
    <mergeCell ref="B3:B4"/>
    <mergeCell ref="C3:C4"/>
    <mergeCell ref="D3:D4"/>
    <mergeCell ref="E3:E4"/>
    <mergeCell ref="E5:E11"/>
    <mergeCell ref="F3:F4"/>
    <mergeCell ref="G3:G4"/>
    <mergeCell ref="H3:H4"/>
  </mergeCells>
  <pageMargins left="2.04722222222222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2.28</vt:lpstr>
      <vt:lpstr>按千人4批次测算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2020-04-04T00:34:00Z</dcterms:created>
  <dcterms:modified xsi:type="dcterms:W3CDTF">2023-05-16T08:32:58Z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